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<sst xmlns="http://schemas.openxmlformats.org/spreadsheetml/2006/main" count="17" uniqueCount="17">
  <si>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10TH BIPARTITE SETTLEMENT WAGE REVISION CHART FOR SALARY CALCULATION - OFFICERS</t>
  </si>
  <si>
    <t>ENTER EXISTING RATE OF DA</t>
  </si>
  <si>
    <t>B.P.</t>
  </si>
  <si>
    <t>Merging of 60.15% DA in BP</t>
  </si>
  <si>
    <t>HRA@6.5%</t>
  </si>
  <si>
    <t>DEARNESS ALLOWANCE CALCULATION</t>
  </si>
  <si>
    <t>SETTLEMENT WAS ORGINALLY DONE AT 401 SLAB@0.15</t>
  </si>
  <si>
    <t>AS ON DATE THE EXISTING SLAB 641, EXPECTED DA WOULD BE</t>
  </si>
  <si>
    <t>641-401</t>
  </si>
  <si>
    <t>IBA EXPECTED TO REDUCE THE SLAB FROM 0.15 TO 0.12</t>
  </si>
  <si>
    <t xml:space="preserve">AS ON DATE THE EXISTING SLAB 641, EXPECTED DA@0.12 </t>
  </si>
  <si>
    <t xml:space="preserve">NEW BP - 15% HIKE </t>
  </si>
  <si>
    <t xml:space="preserve">NEW DA@CURRENT 39.96% </t>
  </si>
  <si>
    <t>DA @39.96% WITH 0.12 SLABS</t>
  </si>
  <si>
    <t>GROSS SAL@39.96%</t>
  </si>
  <si>
    <t>GROSS SAL@39.96% AT CONVERSION RATE 0.12 PER SLAB</t>
  </si>
  <si>
    <t>CREATED BY : RAJ MANGALAM, ASKBANKING.COM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</si>
</sst>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color indexed="10"/>
      <name val="Times New Roman"/>
      <family val="0"/>
    </font>
    <font>
      <b/>
      <sz val="12"/>
      <name val="Times New Roman"/>
      <family val="0"/>
    </font>
    <font>
      <sz val="12"/>
      <color indexed="14"/>
      <name val="Times New Roman"/>
      <family val="0"/>
    </font>
    <font>
      <sz val="12"/>
      <color indexed="10"/>
      <name val="Times New Roman"/>
      <family val="0"/>
    </font>
    <font>
      <sz val="12"/>
      <color indexed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NumberFormat="1" applyFill="1" applyBorder="1" applyAlignment="1">
      <alignment vertical="center" wrapText="1"/>
    </xf>
    <xf numFmtId="9" fontId="3" fillId="0" borderId="10" xfId="0" applyNumberFormat="1" applyFont="1" applyBorder="1" applyAlignment="1">
      <alignment vertical="center"/>
    </xf>
    <xf numFmtId="0" fontId="0" fillId="33" borderId="11" xfId="0" applyNumberForma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1" fillId="33" borderId="11" xfId="52" applyNumberForma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0" fillId="0" borderId="10" xfId="0" applyBorder="1" applyAlignment="1">
      <alignment horizontal="right" vertical="center"/>
    </xf>
    <xf numFmtId="10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9" fontId="3" fillId="0" borderId="10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" fillId="0" borderId="0" xfId="52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@32.88%" TargetMode="External" /><Relationship Id="rId2" Type="http://schemas.openxmlformats.org/officeDocument/2006/relationships/hyperlink" Target="mailto:HRA@6.5%" TargetMode="External" /><Relationship Id="rId3" Type="http://schemas.openxmlformats.org/officeDocument/2006/relationships/hyperlink" Target="http://www.askbankin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SheetLayoutView="100" zoomScalePageLayoutView="0" workbookViewId="0" topLeftCell="A1">
      <selection activeCell="G4" sqref="G4:I4"/>
    </sheetView>
  </sheetViews>
  <sheetFormatPr defaultColWidth="9.00390625" defaultRowHeight="15.75"/>
  <cols>
    <col min="2" max="2" width="14.50390625" style="0" customWidth="1"/>
    <col min="3" max="3" width="16.125" style="0" customWidth="1"/>
    <col min="4" max="4" width="19.50390625" style="0" customWidth="1"/>
    <col min="5" max="5" width="12.375" style="0" customWidth="1"/>
    <col min="6" max="6" width="11.50390625" style="0" customWidth="1"/>
    <col min="7" max="7" width="18.25390625" style="0" customWidth="1"/>
    <col min="8" max="8" width="21.00390625" style="0" customWidth="1"/>
    <col min="9" max="9" width="26.375" style="0" customWidth="1"/>
  </cols>
  <sheetData>
    <row r="2" spans="1:9" ht="15.7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4" spans="1:9" ht="15.75">
      <c r="A4" s="19" t="s">
        <v>1</v>
      </c>
      <c r="B4" s="19"/>
      <c r="C4" s="20"/>
      <c r="D4" s="2">
        <v>0.3996</v>
      </c>
      <c r="G4" s="21" t="s">
        <v>16</v>
      </c>
      <c r="H4" s="21"/>
      <c r="I4" s="21"/>
    </row>
    <row r="6" spans="1:8" s="1" customFormat="1" ht="47.25">
      <c r="A6" s="3" t="s">
        <v>2</v>
      </c>
      <c r="B6" s="3" t="s">
        <v>3</v>
      </c>
      <c r="C6" s="4" t="s">
        <v>11</v>
      </c>
      <c r="D6" s="3" t="s">
        <v>12</v>
      </c>
      <c r="E6" s="5" t="s">
        <v>13</v>
      </c>
      <c r="F6" s="5" t="s">
        <v>4</v>
      </c>
      <c r="G6" s="6" t="s">
        <v>14</v>
      </c>
      <c r="H6" s="16" t="s">
        <v>15</v>
      </c>
    </row>
    <row r="7" spans="1:8" ht="15.75">
      <c r="A7" s="7">
        <v>14500</v>
      </c>
      <c r="B7" s="8">
        <f>(A7*60.15/100)+A7</f>
        <v>23221.75</v>
      </c>
      <c r="C7" s="9">
        <f>B7+(0.15*B7)</f>
        <v>26705.0125</v>
      </c>
      <c r="D7" s="8">
        <f>ROUND(C7*D4,0)</f>
        <v>10671</v>
      </c>
      <c r="E7" s="8">
        <f>39.96/100*C7</f>
        <v>10671.322995</v>
      </c>
      <c r="F7" s="8">
        <f>C7*6.5/100</f>
        <v>1735.8258125000002</v>
      </c>
      <c r="G7" s="10">
        <f>SUM(C7+D7+F7)</f>
        <v>39111.8383125</v>
      </c>
      <c r="H7" s="17">
        <f>SUM(C7+E7+F7)</f>
        <v>39112.1613075</v>
      </c>
    </row>
    <row r="8" spans="1:8" ht="15.75">
      <c r="A8" s="7">
        <v>15100</v>
      </c>
      <c r="B8" s="8">
        <f aca="true" t="shared" si="0" ref="B8:B34">(A8*60.15/100)+A8</f>
        <v>24182.65</v>
      </c>
      <c r="C8" s="9">
        <f aca="true" t="shared" si="1" ref="C8:C34">B8+(0.15*B8)</f>
        <v>27810.0475</v>
      </c>
      <c r="D8" s="8">
        <f>ROUND(C8*D4,0)</f>
        <v>11113</v>
      </c>
      <c r="E8" s="8">
        <f aca="true" t="shared" si="2" ref="E8:E34">39.96/100*C8</f>
        <v>11112.894981000001</v>
      </c>
      <c r="F8" s="8">
        <f aca="true" t="shared" si="3" ref="F8:F34">C8*6.5/100</f>
        <v>1807.6530874999999</v>
      </c>
      <c r="G8" s="10">
        <f aca="true" t="shared" si="4" ref="G8:G34">SUM(C8+D8+F8)</f>
        <v>40730.7005875</v>
      </c>
      <c r="H8" s="17">
        <f aca="true" t="shared" si="5" ref="H8:H34">SUM(C8+E8+F8)</f>
        <v>40730.59556850001</v>
      </c>
    </row>
    <row r="9" spans="1:8" ht="15.75">
      <c r="A9" s="7">
        <v>15700</v>
      </c>
      <c r="B9" s="8">
        <f t="shared" si="0"/>
        <v>25143.55</v>
      </c>
      <c r="C9" s="9">
        <f t="shared" si="1"/>
        <v>28915.0825</v>
      </c>
      <c r="D9" s="8">
        <f>ROUND((C9)*(D4),0)</f>
        <v>11554</v>
      </c>
      <c r="E9" s="8">
        <f t="shared" si="2"/>
        <v>11554.466967</v>
      </c>
      <c r="F9" s="8">
        <f t="shared" si="3"/>
        <v>1879.4803625</v>
      </c>
      <c r="G9" s="10">
        <f t="shared" si="4"/>
        <v>42348.5628625</v>
      </c>
      <c r="H9" s="17">
        <f t="shared" si="5"/>
        <v>42349.0298295</v>
      </c>
    </row>
    <row r="10" spans="1:8" ht="15.75">
      <c r="A10" s="7">
        <v>16300</v>
      </c>
      <c r="B10" s="8">
        <f t="shared" si="0"/>
        <v>26104.45</v>
      </c>
      <c r="C10" s="9">
        <f t="shared" si="1"/>
        <v>30020.1175</v>
      </c>
      <c r="D10" s="8">
        <f>ROUND((C10)*(D4),0)</f>
        <v>11996</v>
      </c>
      <c r="E10" s="8">
        <f t="shared" si="2"/>
        <v>11996.038953000001</v>
      </c>
      <c r="F10" s="8">
        <f t="shared" si="3"/>
        <v>1951.3076375</v>
      </c>
      <c r="G10" s="10">
        <f t="shared" si="4"/>
        <v>43967.4251375</v>
      </c>
      <c r="H10" s="17">
        <f t="shared" si="5"/>
        <v>43967.464090500005</v>
      </c>
    </row>
    <row r="11" spans="1:8" ht="15.75">
      <c r="A11" s="7">
        <f>A10+600</f>
        <v>16900</v>
      </c>
      <c r="B11" s="8">
        <f t="shared" si="0"/>
        <v>27065.35</v>
      </c>
      <c r="C11" s="9">
        <f t="shared" si="1"/>
        <v>31125.152499999997</v>
      </c>
      <c r="D11" s="8">
        <f>ROUND((C11)*(D4),0)</f>
        <v>12438</v>
      </c>
      <c r="E11" s="8">
        <f t="shared" si="2"/>
        <v>12437.610938999998</v>
      </c>
      <c r="F11" s="8">
        <f t="shared" si="3"/>
        <v>2023.1349124999997</v>
      </c>
      <c r="G11" s="10">
        <f t="shared" si="4"/>
        <v>45586.287412499994</v>
      </c>
      <c r="H11" s="17">
        <f t="shared" si="5"/>
        <v>45585.89835149999</v>
      </c>
    </row>
    <row r="12" spans="1:8" ht="15.75">
      <c r="A12" s="7">
        <f>A11+600</f>
        <v>17500</v>
      </c>
      <c r="B12" s="8">
        <f t="shared" si="0"/>
        <v>28026.25</v>
      </c>
      <c r="C12" s="9">
        <f t="shared" si="1"/>
        <v>32230.1875</v>
      </c>
      <c r="D12" s="8">
        <f>ROUND((C12)*(D4),0)</f>
        <v>12879</v>
      </c>
      <c r="E12" s="8">
        <f t="shared" si="2"/>
        <v>12879.182925000001</v>
      </c>
      <c r="F12" s="8">
        <f t="shared" si="3"/>
        <v>2094.9621875</v>
      </c>
      <c r="G12" s="10">
        <f t="shared" si="4"/>
        <v>47204.1496875</v>
      </c>
      <c r="H12" s="17">
        <f t="shared" si="5"/>
        <v>47204.3326125</v>
      </c>
    </row>
    <row r="13" spans="1:8" ht="15.75">
      <c r="A13" s="7">
        <f>A12+600</f>
        <v>18100</v>
      </c>
      <c r="B13" s="8">
        <f t="shared" si="0"/>
        <v>28987.15</v>
      </c>
      <c r="C13" s="9">
        <f t="shared" si="1"/>
        <v>33335.2225</v>
      </c>
      <c r="D13" s="8">
        <f>ROUND((C13)*(D4),0)</f>
        <v>13321</v>
      </c>
      <c r="E13" s="8">
        <f t="shared" si="2"/>
        <v>13320.754911000002</v>
      </c>
      <c r="F13" s="8">
        <f t="shared" si="3"/>
        <v>2166.7894625000004</v>
      </c>
      <c r="G13" s="10">
        <f t="shared" si="4"/>
        <v>48823.0119625</v>
      </c>
      <c r="H13" s="17">
        <f t="shared" si="5"/>
        <v>48822.766873500004</v>
      </c>
    </row>
    <row r="14" spans="1:8" ht="15.75">
      <c r="A14" s="7">
        <f>A13+600</f>
        <v>18700</v>
      </c>
      <c r="B14" s="8">
        <f t="shared" si="0"/>
        <v>29948.05</v>
      </c>
      <c r="C14" s="9">
        <f t="shared" si="1"/>
        <v>34440.2575</v>
      </c>
      <c r="D14" s="8">
        <f>ROUND((C14)*(D4),0)</f>
        <v>13762</v>
      </c>
      <c r="E14" s="8">
        <f t="shared" si="2"/>
        <v>13762.326897</v>
      </c>
      <c r="F14" s="8">
        <f t="shared" si="3"/>
        <v>2238.6167375</v>
      </c>
      <c r="G14" s="10">
        <f t="shared" si="4"/>
        <v>50440.8742375</v>
      </c>
      <c r="H14" s="17">
        <f t="shared" si="5"/>
        <v>50441.2011345</v>
      </c>
    </row>
    <row r="15" spans="1:8" ht="15.75">
      <c r="A15" s="7">
        <f>A14+700</f>
        <v>19400</v>
      </c>
      <c r="B15" s="8">
        <f t="shared" si="0"/>
        <v>31069.1</v>
      </c>
      <c r="C15" s="9">
        <f t="shared" si="1"/>
        <v>35729.465</v>
      </c>
      <c r="D15" s="8">
        <f>ROUND((C15)*(D4),0)</f>
        <v>14277</v>
      </c>
      <c r="E15" s="8">
        <f t="shared" si="2"/>
        <v>14277.494213999998</v>
      </c>
      <c r="F15" s="8">
        <f t="shared" si="3"/>
        <v>2322.4152249999997</v>
      </c>
      <c r="G15" s="10">
        <f t="shared" si="4"/>
        <v>52328.88022499999</v>
      </c>
      <c r="H15" s="17">
        <f t="shared" si="5"/>
        <v>52329.37443899999</v>
      </c>
    </row>
    <row r="16" spans="1:8" ht="15.75">
      <c r="A16" s="7">
        <f>A15+700</f>
        <v>20100</v>
      </c>
      <c r="B16" s="8">
        <f t="shared" si="0"/>
        <v>32190.15</v>
      </c>
      <c r="C16" s="9">
        <f t="shared" si="1"/>
        <v>37018.6725</v>
      </c>
      <c r="D16" s="8">
        <f>ROUND((C16)*(D4),0)</f>
        <v>14793</v>
      </c>
      <c r="E16" s="8">
        <f t="shared" si="2"/>
        <v>14792.661531</v>
      </c>
      <c r="F16" s="8">
        <f t="shared" si="3"/>
        <v>2406.2137125</v>
      </c>
      <c r="G16" s="10">
        <f t="shared" si="4"/>
        <v>54217.8862125</v>
      </c>
      <c r="H16" s="17">
        <f t="shared" si="5"/>
        <v>54217.5477435</v>
      </c>
    </row>
    <row r="17" spans="1:8" ht="15.75">
      <c r="A17" s="7">
        <f>A16+800</f>
        <v>20900</v>
      </c>
      <c r="B17" s="8">
        <f t="shared" si="0"/>
        <v>33471.35</v>
      </c>
      <c r="C17" s="9">
        <f t="shared" si="1"/>
        <v>38492.0525</v>
      </c>
      <c r="D17" s="8">
        <f>ROUND((C17)*(D4),0)</f>
        <v>15381</v>
      </c>
      <c r="E17" s="8">
        <f t="shared" si="2"/>
        <v>15381.424179</v>
      </c>
      <c r="F17" s="8">
        <f t="shared" si="3"/>
        <v>2501.9834124999998</v>
      </c>
      <c r="G17" s="10">
        <f t="shared" si="4"/>
        <v>56375.035912499996</v>
      </c>
      <c r="H17" s="17">
        <f t="shared" si="5"/>
        <v>56375.4600915</v>
      </c>
    </row>
    <row r="18" spans="1:8" ht="15.75">
      <c r="A18" s="7">
        <f aca="true" t="shared" si="6" ref="A18:A28">A17+800</f>
        <v>21700</v>
      </c>
      <c r="B18" s="8">
        <f t="shared" si="0"/>
        <v>34752.55</v>
      </c>
      <c r="C18" s="9">
        <f t="shared" si="1"/>
        <v>39965.4325</v>
      </c>
      <c r="D18" s="8">
        <f>ROUND((C18)*(D4),0)</f>
        <v>15970</v>
      </c>
      <c r="E18" s="8">
        <f t="shared" si="2"/>
        <v>15970.186827000001</v>
      </c>
      <c r="F18" s="8">
        <f t="shared" si="3"/>
        <v>2597.7531125000005</v>
      </c>
      <c r="G18" s="10">
        <f t="shared" si="4"/>
        <v>58533.185612500005</v>
      </c>
      <c r="H18" s="17">
        <f t="shared" si="5"/>
        <v>58533.37243950001</v>
      </c>
    </row>
    <row r="19" spans="1:8" ht="15.75">
      <c r="A19" s="7">
        <f t="shared" si="6"/>
        <v>22500</v>
      </c>
      <c r="B19" s="8">
        <f t="shared" si="0"/>
        <v>36033.75</v>
      </c>
      <c r="C19" s="9">
        <f t="shared" si="1"/>
        <v>41438.8125</v>
      </c>
      <c r="D19" s="8">
        <f>ROUND((C19)*(D4),0)</f>
        <v>16559</v>
      </c>
      <c r="E19" s="8">
        <f t="shared" si="2"/>
        <v>16558.949475</v>
      </c>
      <c r="F19" s="8">
        <f t="shared" si="3"/>
        <v>2693.5228125</v>
      </c>
      <c r="G19" s="10">
        <f t="shared" si="4"/>
        <v>60691.3353125</v>
      </c>
      <c r="H19" s="17">
        <f t="shared" si="5"/>
        <v>60691.2847875</v>
      </c>
    </row>
    <row r="20" spans="1:8" ht="15.75">
      <c r="A20" s="7">
        <f t="shared" si="6"/>
        <v>23300</v>
      </c>
      <c r="B20" s="8">
        <f t="shared" si="0"/>
        <v>37314.95</v>
      </c>
      <c r="C20" s="9">
        <f t="shared" si="1"/>
        <v>42912.1925</v>
      </c>
      <c r="D20" s="8">
        <f>ROUND((C20)*(D4),0)</f>
        <v>17148</v>
      </c>
      <c r="E20" s="8">
        <f t="shared" si="2"/>
        <v>17147.712123</v>
      </c>
      <c r="F20" s="8">
        <f t="shared" si="3"/>
        <v>2789.2925124999997</v>
      </c>
      <c r="G20" s="10">
        <f t="shared" si="4"/>
        <v>62849.485012499994</v>
      </c>
      <c r="H20" s="17">
        <f t="shared" si="5"/>
        <v>62849.19713549999</v>
      </c>
    </row>
    <row r="21" spans="1:8" ht="15.75">
      <c r="A21" s="7">
        <f t="shared" si="6"/>
        <v>24100</v>
      </c>
      <c r="B21" s="8">
        <f t="shared" si="0"/>
        <v>38596.15</v>
      </c>
      <c r="C21" s="9">
        <f t="shared" si="1"/>
        <v>44385.5725</v>
      </c>
      <c r="D21" s="8">
        <f>ROUND((C21)*(D4),0)</f>
        <v>17736</v>
      </c>
      <c r="E21" s="8">
        <f t="shared" si="2"/>
        <v>17736.474771</v>
      </c>
      <c r="F21" s="8">
        <f t="shared" si="3"/>
        <v>2885.0622125</v>
      </c>
      <c r="G21" s="10">
        <f t="shared" si="4"/>
        <v>65006.6347125</v>
      </c>
      <c r="H21" s="17">
        <f t="shared" si="5"/>
        <v>65007.109483500004</v>
      </c>
    </row>
    <row r="22" spans="1:8" ht="15.75">
      <c r="A22" s="7">
        <f t="shared" si="6"/>
        <v>24900</v>
      </c>
      <c r="B22" s="8">
        <f t="shared" si="0"/>
        <v>39877.35</v>
      </c>
      <c r="C22" s="9">
        <f t="shared" si="1"/>
        <v>45858.9525</v>
      </c>
      <c r="D22" s="8">
        <f>ROUND((C22)*(D4),0)</f>
        <v>18325</v>
      </c>
      <c r="E22" s="8">
        <f t="shared" si="2"/>
        <v>18325.237419</v>
      </c>
      <c r="F22" s="8">
        <f t="shared" si="3"/>
        <v>2980.8319125</v>
      </c>
      <c r="G22" s="10">
        <f t="shared" si="4"/>
        <v>67164.7844125</v>
      </c>
      <c r="H22" s="17">
        <f t="shared" si="5"/>
        <v>67165.0218315</v>
      </c>
    </row>
    <row r="23" spans="1:8" ht="15.75">
      <c r="A23" s="7">
        <f t="shared" si="6"/>
        <v>25700</v>
      </c>
      <c r="B23" s="8">
        <f t="shared" si="0"/>
        <v>41158.55</v>
      </c>
      <c r="C23" s="9">
        <f t="shared" si="1"/>
        <v>47332.332500000004</v>
      </c>
      <c r="D23" s="8">
        <f>ROUND((C23)*(D4),0)</f>
        <v>18914</v>
      </c>
      <c r="E23" s="8">
        <f t="shared" si="2"/>
        <v>18914.000067</v>
      </c>
      <c r="F23" s="8">
        <f t="shared" si="3"/>
        <v>3076.6016125</v>
      </c>
      <c r="G23" s="10">
        <f t="shared" si="4"/>
        <v>69322.9341125</v>
      </c>
      <c r="H23" s="17">
        <f t="shared" si="5"/>
        <v>69322.93417950001</v>
      </c>
    </row>
    <row r="24" spans="1:8" ht="15.75">
      <c r="A24" s="7">
        <f t="shared" si="6"/>
        <v>26500</v>
      </c>
      <c r="B24" s="8">
        <f t="shared" si="0"/>
        <v>42439.75</v>
      </c>
      <c r="C24" s="9">
        <f t="shared" si="1"/>
        <v>48805.7125</v>
      </c>
      <c r="D24" s="8">
        <f>ROUND((C24)*(D4),0)</f>
        <v>19503</v>
      </c>
      <c r="E24" s="8">
        <f t="shared" si="2"/>
        <v>19502.762715</v>
      </c>
      <c r="F24" s="8">
        <f t="shared" si="3"/>
        <v>3172.3713125000004</v>
      </c>
      <c r="G24" s="10">
        <f t="shared" si="4"/>
        <v>71481.0838125</v>
      </c>
      <c r="H24" s="17">
        <f t="shared" si="5"/>
        <v>71480.8465275</v>
      </c>
    </row>
    <row r="25" spans="1:8" ht="15.75">
      <c r="A25" s="7">
        <f t="shared" si="6"/>
        <v>27300</v>
      </c>
      <c r="B25" s="8">
        <f t="shared" si="0"/>
        <v>43720.95</v>
      </c>
      <c r="C25" s="9">
        <f t="shared" si="1"/>
        <v>50279.0925</v>
      </c>
      <c r="D25" s="8">
        <f>ROUND((C25)*(D4),0)</f>
        <v>20092</v>
      </c>
      <c r="E25" s="8">
        <f t="shared" si="2"/>
        <v>20091.525363</v>
      </c>
      <c r="F25" s="8">
        <f t="shared" si="3"/>
        <v>3268.1410125</v>
      </c>
      <c r="G25" s="10">
        <f t="shared" si="4"/>
        <v>73639.2335125</v>
      </c>
      <c r="H25" s="17">
        <f t="shared" si="5"/>
        <v>73638.75887549999</v>
      </c>
    </row>
    <row r="26" spans="1:8" ht="15.75">
      <c r="A26" s="7">
        <f t="shared" si="6"/>
        <v>28100</v>
      </c>
      <c r="B26" s="8">
        <f t="shared" si="0"/>
        <v>45002.15</v>
      </c>
      <c r="C26" s="9">
        <f t="shared" si="1"/>
        <v>51752.4725</v>
      </c>
      <c r="D26" s="8">
        <f>ROUND((C26)*(D4),0)</f>
        <v>20680</v>
      </c>
      <c r="E26" s="8">
        <f t="shared" si="2"/>
        <v>20680.288011</v>
      </c>
      <c r="F26" s="8">
        <f t="shared" si="3"/>
        <v>3363.9107125000005</v>
      </c>
      <c r="G26" s="10">
        <f t="shared" si="4"/>
        <v>75796.3832125</v>
      </c>
      <c r="H26" s="17">
        <f t="shared" si="5"/>
        <v>75796.6712235</v>
      </c>
    </row>
    <row r="27" spans="1:8" ht="15.75">
      <c r="A27" s="7">
        <f t="shared" si="6"/>
        <v>28900</v>
      </c>
      <c r="B27" s="8">
        <f t="shared" si="0"/>
        <v>46283.35</v>
      </c>
      <c r="C27" s="9">
        <f t="shared" si="1"/>
        <v>53225.8525</v>
      </c>
      <c r="D27" s="8">
        <f>ROUND((C27)*(D4),0)</f>
        <v>21269</v>
      </c>
      <c r="E27" s="8">
        <f t="shared" si="2"/>
        <v>21269.050659</v>
      </c>
      <c r="F27" s="8">
        <f t="shared" si="3"/>
        <v>3459.6804125</v>
      </c>
      <c r="G27" s="10">
        <f t="shared" si="4"/>
        <v>77954.53291250001</v>
      </c>
      <c r="H27" s="17">
        <f t="shared" si="5"/>
        <v>77954.58357150001</v>
      </c>
    </row>
    <row r="28" spans="1:8" ht="15.75">
      <c r="A28" s="7">
        <f t="shared" si="6"/>
        <v>29700</v>
      </c>
      <c r="B28" s="8">
        <f t="shared" si="0"/>
        <v>47564.55</v>
      </c>
      <c r="C28" s="9">
        <f t="shared" si="1"/>
        <v>54699.232500000006</v>
      </c>
      <c r="D28" s="8">
        <f>ROUND((C28)*(D4),0)</f>
        <v>21858</v>
      </c>
      <c r="E28" s="8">
        <f t="shared" si="2"/>
        <v>21857.813307000004</v>
      </c>
      <c r="F28" s="8">
        <f t="shared" si="3"/>
        <v>3555.4501125000006</v>
      </c>
      <c r="G28" s="10">
        <f t="shared" si="4"/>
        <v>80112.68261250001</v>
      </c>
      <c r="H28" s="17">
        <f t="shared" si="5"/>
        <v>80112.49591950001</v>
      </c>
    </row>
    <row r="29" spans="1:8" ht="15.75">
      <c r="A29" s="7">
        <f aca="true" t="shared" si="7" ref="A29:A34">A28+900</f>
        <v>30600</v>
      </c>
      <c r="B29" s="8">
        <f t="shared" si="0"/>
        <v>49005.9</v>
      </c>
      <c r="C29" s="9">
        <f t="shared" si="1"/>
        <v>56356.785</v>
      </c>
      <c r="D29" s="8">
        <f>ROUND((C29)*(D4),0)</f>
        <v>22520</v>
      </c>
      <c r="E29" s="8">
        <f t="shared" si="2"/>
        <v>22520.171286</v>
      </c>
      <c r="F29" s="8">
        <f t="shared" si="3"/>
        <v>3663.1910250000005</v>
      </c>
      <c r="G29" s="10">
        <f t="shared" si="4"/>
        <v>82539.97602500001</v>
      </c>
      <c r="H29" s="17">
        <f t="shared" si="5"/>
        <v>82540.14731100001</v>
      </c>
    </row>
    <row r="30" spans="1:8" ht="15.75">
      <c r="A30" s="7">
        <f t="shared" si="7"/>
        <v>31500</v>
      </c>
      <c r="B30" s="8">
        <f t="shared" si="0"/>
        <v>50447.25</v>
      </c>
      <c r="C30" s="9">
        <f t="shared" si="1"/>
        <v>58014.3375</v>
      </c>
      <c r="D30" s="8">
        <f>ROUND((C30)*(D4),0)</f>
        <v>23183</v>
      </c>
      <c r="E30" s="8">
        <f t="shared" si="2"/>
        <v>23182.529265</v>
      </c>
      <c r="F30" s="8">
        <f t="shared" si="3"/>
        <v>3770.9319375000005</v>
      </c>
      <c r="G30" s="10">
        <f t="shared" si="4"/>
        <v>84968.2694375</v>
      </c>
      <c r="H30" s="17">
        <f t="shared" si="5"/>
        <v>84967.7987025</v>
      </c>
    </row>
    <row r="31" spans="1:8" ht="15.75">
      <c r="A31" s="7">
        <f t="shared" si="7"/>
        <v>32400</v>
      </c>
      <c r="B31" s="8">
        <f t="shared" si="0"/>
        <v>51888.6</v>
      </c>
      <c r="C31" s="9">
        <f t="shared" si="1"/>
        <v>59671.89</v>
      </c>
      <c r="D31" s="8">
        <f>ROUND((C31)*(D4),0)</f>
        <v>23845</v>
      </c>
      <c r="E31" s="8">
        <f t="shared" si="2"/>
        <v>23844.887244</v>
      </c>
      <c r="F31" s="8">
        <f t="shared" si="3"/>
        <v>3878.67285</v>
      </c>
      <c r="G31" s="10">
        <f t="shared" si="4"/>
        <v>87395.56285</v>
      </c>
      <c r="H31" s="17">
        <f t="shared" si="5"/>
        <v>87395.450094</v>
      </c>
    </row>
    <row r="32" spans="1:8" ht="15.75">
      <c r="A32" s="7">
        <f t="shared" si="7"/>
        <v>33300</v>
      </c>
      <c r="B32" s="8">
        <f t="shared" si="0"/>
        <v>53329.95</v>
      </c>
      <c r="C32" s="9">
        <f t="shared" si="1"/>
        <v>61329.4425</v>
      </c>
      <c r="D32" s="8">
        <f>ROUND((C32)*(D4),0)</f>
        <v>24507</v>
      </c>
      <c r="E32" s="8">
        <f t="shared" si="2"/>
        <v>24507.245222999998</v>
      </c>
      <c r="F32" s="8">
        <f t="shared" si="3"/>
        <v>3986.4137625</v>
      </c>
      <c r="G32" s="10">
        <f t="shared" si="4"/>
        <v>89822.8562625</v>
      </c>
      <c r="H32" s="17">
        <f t="shared" si="5"/>
        <v>89823.1014855</v>
      </c>
    </row>
    <row r="33" spans="1:8" ht="15.75">
      <c r="A33" s="7">
        <f t="shared" si="7"/>
        <v>34200</v>
      </c>
      <c r="B33" s="8">
        <f t="shared" si="0"/>
        <v>54771.3</v>
      </c>
      <c r="C33" s="9">
        <f t="shared" si="1"/>
        <v>62986.995</v>
      </c>
      <c r="D33" s="8">
        <f>ROUND((C33)*(D4),0)</f>
        <v>25170</v>
      </c>
      <c r="E33" s="8">
        <f t="shared" si="2"/>
        <v>25169.603202000002</v>
      </c>
      <c r="F33" s="8">
        <f t="shared" si="3"/>
        <v>4094.154675</v>
      </c>
      <c r="G33" s="10">
        <f t="shared" si="4"/>
        <v>92251.149675</v>
      </c>
      <c r="H33" s="17">
        <f t="shared" si="5"/>
        <v>92250.752877</v>
      </c>
    </row>
    <row r="34" spans="1:8" ht="15.75">
      <c r="A34" s="7">
        <f t="shared" si="7"/>
        <v>35100</v>
      </c>
      <c r="B34" s="8">
        <f t="shared" si="0"/>
        <v>56212.65</v>
      </c>
      <c r="C34" s="9">
        <f t="shared" si="1"/>
        <v>64644.5475</v>
      </c>
      <c r="D34" s="8">
        <f>ROUND((C34)*(D4),0)</f>
        <v>25832</v>
      </c>
      <c r="E34" s="8">
        <f t="shared" si="2"/>
        <v>25831.961181000002</v>
      </c>
      <c r="F34" s="8">
        <f t="shared" si="3"/>
        <v>4201.8955875</v>
      </c>
      <c r="G34" s="10">
        <f t="shared" si="4"/>
        <v>94678.4430875</v>
      </c>
      <c r="H34" s="17">
        <f t="shared" si="5"/>
        <v>94678.4042685</v>
      </c>
    </row>
    <row r="35" spans="2:9" ht="15.75">
      <c r="B35" s="11"/>
      <c r="C35" s="11"/>
      <c r="D35" s="11"/>
      <c r="E35" s="11"/>
      <c r="F35" s="11"/>
      <c r="G35" s="11"/>
      <c r="H35" s="11"/>
      <c r="I35" s="11"/>
    </row>
    <row r="39" spans="1:3" ht="15.75">
      <c r="A39" s="19" t="s">
        <v>5</v>
      </c>
      <c r="B39" s="19"/>
      <c r="C39" s="19"/>
    </row>
    <row r="41" spans="1:6" ht="15.75">
      <c r="A41" s="22" t="s">
        <v>6</v>
      </c>
      <c r="B41" s="22"/>
      <c r="C41" s="22"/>
      <c r="D41" s="23"/>
      <c r="E41" s="12">
        <f>0.15*401</f>
        <v>60.15</v>
      </c>
      <c r="F41" s="13">
        <v>0.6015</v>
      </c>
    </row>
    <row r="42" spans="5:6" ht="15.75">
      <c r="E42" s="12"/>
      <c r="F42" s="7"/>
    </row>
    <row r="43" spans="1:6" ht="15.75">
      <c r="A43" s="22" t="s">
        <v>7</v>
      </c>
      <c r="B43" s="22"/>
      <c r="C43" s="22"/>
      <c r="D43" s="23"/>
      <c r="E43" s="14" t="s">
        <v>8</v>
      </c>
      <c r="F43" s="15">
        <v>0.36</v>
      </c>
    </row>
    <row r="44" spans="5:6" ht="15.75">
      <c r="E44" s="12"/>
      <c r="F44" s="7"/>
    </row>
    <row r="45" spans="1:6" ht="15.75">
      <c r="A45" s="24" t="s">
        <v>9</v>
      </c>
      <c r="B45" s="24"/>
      <c r="C45" s="24"/>
      <c r="D45" s="25"/>
      <c r="E45" s="12"/>
      <c r="F45" s="7"/>
    </row>
    <row r="46" spans="5:6" ht="15.75">
      <c r="E46" s="12"/>
      <c r="F46" s="7"/>
    </row>
    <row r="47" spans="1:6" ht="15.75">
      <c r="A47" s="26" t="s">
        <v>10</v>
      </c>
      <c r="B47" s="26"/>
      <c r="C47" s="26"/>
      <c r="D47" s="26"/>
      <c r="E47" s="12">
        <f>641-401</f>
        <v>240</v>
      </c>
      <c r="F47" s="13">
        <v>0.28800000000000003</v>
      </c>
    </row>
  </sheetData>
  <sheetProtection password="F6AA" sheet="1" objects="1" scenarios="1"/>
  <protectedRanges>
    <protectedRange sqref="D4" name="Range1"/>
  </protectedRanges>
  <mergeCells count="8">
    <mergeCell ref="A45:D45"/>
    <mergeCell ref="A47:D47"/>
    <mergeCell ref="A2:I2"/>
    <mergeCell ref="A4:C4"/>
    <mergeCell ref="G4:I4"/>
    <mergeCell ref="A39:C39"/>
    <mergeCell ref="A41:D41"/>
    <mergeCell ref="A43:D43"/>
  </mergeCells>
  <hyperlinks>
    <hyperlink ref="E6" r:id="rId1" display="DA @28.80% WITH 0.12 SLABS"/>
    <hyperlink ref="F6" r:id="rId2" display="HRA@6.5%"/>
    <hyperlink ref="G4:I4" r:id="rId3" display="CREATED BY : RAJ MANGALAM, ASKBANKING.COM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Syndicate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</dc:creator>
  <cp:keywords/>
  <dc:description/>
  <cp:lastModifiedBy>RAJ MANGALAM</cp:lastModifiedBy>
  <dcterms:created xsi:type="dcterms:W3CDTF">2014-01-28T08:51:39Z</dcterms:created>
  <dcterms:modified xsi:type="dcterms:W3CDTF">2015-02-24T02:21:33Z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1033-9.1.0.4256</vt:lpwstr>
  </property>
</Properties>
</file>